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40" l="1"/>
  <c r="E38"/>
  <c r="E37"/>
  <c r="E36"/>
  <c r="E35"/>
  <c r="E33"/>
  <c r="E28"/>
  <c r="G28" s="1"/>
  <c r="E19"/>
  <c r="E17"/>
  <c r="E15"/>
  <c r="G15" s="1"/>
  <c r="E13"/>
  <c r="G13" s="1"/>
  <c r="E12"/>
  <c r="G12" s="1"/>
  <c r="E10"/>
  <c r="E8"/>
  <c r="E7"/>
  <c r="E6"/>
  <c r="E4"/>
  <c r="E18"/>
  <c r="G18" s="1"/>
  <c r="E20"/>
  <c r="E16"/>
  <c r="E5"/>
  <c r="E3"/>
  <c r="G14"/>
  <c r="F28"/>
  <c r="F21"/>
  <c r="G21" s="1"/>
  <c r="F19"/>
  <c r="F16"/>
  <c r="F14"/>
  <c r="F12"/>
  <c r="F34"/>
  <c r="F18"/>
  <c r="F4"/>
  <c r="F15"/>
  <c r="F11"/>
  <c r="G11" s="1"/>
  <c r="F7"/>
  <c r="F8"/>
  <c r="F9"/>
  <c r="F10"/>
  <c r="F13"/>
  <c r="F17"/>
  <c r="G17" s="1"/>
  <c r="F20"/>
  <c r="F22"/>
  <c r="F23"/>
  <c r="F24"/>
  <c r="F25"/>
  <c r="G25" s="1"/>
  <c r="F26"/>
  <c r="F27"/>
  <c r="G27" s="1"/>
  <c r="F29"/>
  <c r="F30"/>
  <c r="F31"/>
  <c r="F32"/>
  <c r="F33"/>
  <c r="F35"/>
  <c r="F36"/>
  <c r="F37"/>
  <c r="F38"/>
  <c r="F39"/>
  <c r="F40"/>
  <c r="F6"/>
  <c r="F5"/>
  <c r="F3"/>
  <c r="G19" l="1"/>
  <c r="G16"/>
  <c r="G20"/>
  <c r="G34"/>
  <c r="G4"/>
  <c r="G5"/>
  <c r="G22"/>
  <c r="G36"/>
  <c r="G24"/>
  <c r="G37"/>
  <c r="G31"/>
  <c r="G40"/>
  <c r="G32"/>
  <c r="G9"/>
  <c r="G23"/>
  <c r="G33"/>
  <c r="G10"/>
  <c r="G8"/>
  <c r="G38"/>
  <c r="G39"/>
  <c r="G26"/>
  <c r="G35"/>
  <c r="G30"/>
  <c r="G29"/>
  <c r="G7"/>
  <c r="G6"/>
  <c r="G3"/>
</calcChain>
</file>

<file path=xl/sharedStrings.xml><?xml version="1.0" encoding="utf-8"?>
<sst xmlns="http://schemas.openxmlformats.org/spreadsheetml/2006/main" count="52" uniqueCount="47">
  <si>
    <t>Name</t>
  </si>
  <si>
    <t>Salary</t>
  </si>
  <si>
    <t>Stipend</t>
  </si>
  <si>
    <t>TRS</t>
  </si>
  <si>
    <t>Health/Life/Flex</t>
  </si>
  <si>
    <t>Carrie Anderson</t>
  </si>
  <si>
    <t>Tara Block</t>
  </si>
  <si>
    <t>Delyn Duggins</t>
  </si>
  <si>
    <t>Scott Hogan</t>
  </si>
  <si>
    <t>Brittany Kemp</t>
  </si>
  <si>
    <t>Dawn Lanning</t>
  </si>
  <si>
    <t>Trish Larkin</t>
  </si>
  <si>
    <t>Jen Macpherson</t>
  </si>
  <si>
    <t>Kelly McCraith</t>
  </si>
  <si>
    <t>Raquel Willams</t>
  </si>
  <si>
    <t>Total benefits</t>
  </si>
  <si>
    <t>Laura Roehm</t>
  </si>
  <si>
    <t xml:space="preserve"> </t>
  </si>
  <si>
    <t>Sarah Walters</t>
  </si>
  <si>
    <t>Michelle Earle</t>
  </si>
  <si>
    <t>Jeanne Etheridge</t>
  </si>
  <si>
    <t>Emilie Ruppert</t>
  </si>
  <si>
    <t>Allison Dierker</t>
  </si>
  <si>
    <t>Elizabeth Harris</t>
  </si>
  <si>
    <t>Heather King</t>
  </si>
  <si>
    <t>Trisha Mann</t>
  </si>
  <si>
    <t>Kristine Morgan</t>
  </si>
  <si>
    <t>Ginger Payne</t>
  </si>
  <si>
    <t>Tim Snodgrass</t>
  </si>
  <si>
    <t>Kari Veldman</t>
  </si>
  <si>
    <t>Molly Ryan</t>
  </si>
  <si>
    <t>Med</t>
  </si>
  <si>
    <t>Hannah Bland</t>
  </si>
  <si>
    <t>Rebecca Edgington</t>
  </si>
  <si>
    <t>Lyndsay Gloede</t>
  </si>
  <si>
    <t>Julie Hesse</t>
  </si>
  <si>
    <t>Katie Russow</t>
  </si>
  <si>
    <t>Wendy Welter</t>
  </si>
  <si>
    <t xml:space="preserve">                                                 </t>
  </si>
  <si>
    <t>Kelli Brown</t>
  </si>
  <si>
    <t>Claire Conrady</t>
  </si>
  <si>
    <t>Sarah Epplin</t>
  </si>
  <si>
    <t>Callie Francisco</t>
  </si>
  <si>
    <t>Blaire Green</t>
  </si>
  <si>
    <t>Bethany Hoffert</t>
  </si>
  <si>
    <t>Tammy Hughes</t>
  </si>
  <si>
    <t>Natalie McCarthy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</si>
</sst>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zoomScaleNormal="100" workbookViewId="0">
      <selection activeCell="G18" sqref="G18"/>
    </sheetView>
  </sheetViews>
  <sheetFormatPr defaultRowHeight="15"/>
  <cols>
    <col min="1" max="1" width="19" style="4" customWidth="1"/>
    <col min="2" max="2" width="10.140625" style="4" customWidth="1"/>
    <col min="3" max="3" width="8.7109375" style="4" customWidth="1"/>
    <col min="4" max="4" width="8.42578125" style="4" customWidth="1"/>
    <col min="5" max="5" width="15.42578125" style="4" customWidth="1"/>
    <col min="6" max="6" width="9.28515625" style="4" customWidth="1"/>
    <col min="7" max="7" width="15" style="4" customWidth="1"/>
    <col min="8" max="16384" width="9.140625" style="4"/>
  </cols>
  <sheetData>
    <row r="1" spans="1:1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31</v>
      </c>
      <c r="G1" s="3" t="s">
        <v>15</v>
      </c>
    </row>
    <row r="3" spans="1:10">
      <c r="A3" s="4" t="s">
        <v>5</v>
      </c>
      <c r="B3" s="4">
        <v>71995</v>
      </c>
      <c r="C3" s="4">
        <v>0</v>
      </c>
      <c r="D3" s="5">
        <v>7329.09</v>
      </c>
      <c r="E3" s="4">
        <f>84+48.48+5806.8</f>
        <v>5939.28</v>
      </c>
      <c r="F3" s="5">
        <f>B3*0.0145</f>
        <v>1043.9275</v>
      </c>
      <c r="G3" s="6">
        <f>SUM(C3:F3)</f>
        <v>14312.297499999999</v>
      </c>
      <c r="J3" s="4" t="s">
        <v>17</v>
      </c>
    </row>
    <row r="4" spans="1:10">
      <c r="A4" s="4" t="s">
        <v>32</v>
      </c>
      <c r="B4" s="4">
        <v>43033</v>
      </c>
      <c r="C4" s="4">
        <v>3600</v>
      </c>
      <c r="D4" s="5">
        <v>4380.7700000000004</v>
      </c>
      <c r="E4" s="4">
        <f>5806.8+48.48+301</f>
        <v>6156.28</v>
      </c>
      <c r="F4" s="5">
        <f t="shared" ref="F4" si="0">B4*0.0145</f>
        <v>623.97850000000005</v>
      </c>
      <c r="G4" s="6">
        <f t="shared" ref="G4:G5" si="1">SUM(C4:F4)</f>
        <v>14761.028499999999</v>
      </c>
    </row>
    <row r="5" spans="1:10">
      <c r="A5" s="4" t="s">
        <v>6</v>
      </c>
      <c r="B5" s="4">
        <v>94875</v>
      </c>
      <c r="D5" s="5">
        <v>9658.2800000000007</v>
      </c>
      <c r="E5" s="4">
        <f>84+48.48+5806.8</f>
        <v>5939.28</v>
      </c>
      <c r="F5" s="5">
        <f>B5*0.0145</f>
        <v>1375.6875</v>
      </c>
      <c r="G5" s="6">
        <f t="shared" si="1"/>
        <v>16973.247500000001</v>
      </c>
    </row>
    <row r="6" spans="1:10">
      <c r="A6" s="4" t="s">
        <v>39</v>
      </c>
      <c r="B6" s="4">
        <v>77006</v>
      </c>
      <c r="C6" s="4" t="s">
        <v>17</v>
      </c>
      <c r="D6" s="5">
        <v>7839.21</v>
      </c>
      <c r="E6" s="4">
        <f>24.24+2903.48</f>
        <v>2927.72</v>
      </c>
      <c r="F6" s="5">
        <f>B6*0.0145</f>
        <v>1116.587</v>
      </c>
      <c r="G6" s="6">
        <f t="shared" ref="G6:G40" si="2">SUM(C6:F6)</f>
        <v>11883.517</v>
      </c>
      <c r="H6" s="4" t="s">
        <v>17</v>
      </c>
    </row>
    <row r="7" spans="1:10">
      <c r="A7" s="4" t="s">
        <v>40</v>
      </c>
      <c r="B7" s="4">
        <v>41395</v>
      </c>
      <c r="C7" s="4" t="s">
        <v>17</v>
      </c>
      <c r="D7" s="5">
        <v>4214.01</v>
      </c>
      <c r="E7" s="4">
        <f>5806.8+48.48</f>
        <v>5855.28</v>
      </c>
      <c r="F7" s="5">
        <f t="shared" ref="F7:F40" si="3">B7*0.0145</f>
        <v>600.22750000000008</v>
      </c>
      <c r="G7" s="6">
        <f t="shared" si="2"/>
        <v>10669.517500000002</v>
      </c>
    </row>
    <row r="8" spans="1:10">
      <c r="A8" s="4" t="s">
        <v>22</v>
      </c>
      <c r="B8" s="4">
        <v>45835</v>
      </c>
      <c r="C8" s="4">
        <v>3600</v>
      </c>
      <c r="D8" s="5">
        <v>4665.99</v>
      </c>
      <c r="E8" s="4">
        <f>48.48+5806.8</f>
        <v>5855.28</v>
      </c>
      <c r="F8" s="5">
        <f t="shared" si="3"/>
        <v>664.60750000000007</v>
      </c>
      <c r="G8" s="6">
        <f t="shared" si="2"/>
        <v>14785.877500000001</v>
      </c>
    </row>
    <row r="9" spans="1:10">
      <c r="A9" s="4" t="s">
        <v>7</v>
      </c>
      <c r="B9" s="4">
        <v>85667</v>
      </c>
      <c r="D9" s="5">
        <v>8720.9500000000007</v>
      </c>
      <c r="E9" s="4">
        <v>5939.28</v>
      </c>
      <c r="F9" s="5">
        <f t="shared" si="3"/>
        <v>1242.1715000000002</v>
      </c>
      <c r="G9" s="6">
        <f t="shared" si="2"/>
        <v>15902.4015</v>
      </c>
    </row>
    <row r="10" spans="1:10">
      <c r="A10" s="4" t="s">
        <v>19</v>
      </c>
      <c r="B10" s="4">
        <v>51036</v>
      </c>
      <c r="D10" s="5">
        <v>5195.46</v>
      </c>
      <c r="E10" s="4">
        <f>5806.8+48.48+301</f>
        <v>6156.28</v>
      </c>
      <c r="F10" s="5">
        <f t="shared" si="3"/>
        <v>740.02200000000005</v>
      </c>
      <c r="G10" s="6">
        <f t="shared" si="2"/>
        <v>12091.762000000001</v>
      </c>
    </row>
    <row r="11" spans="1:10">
      <c r="A11" s="4" t="s">
        <v>33</v>
      </c>
      <c r="B11" s="4">
        <v>73795</v>
      </c>
      <c r="D11" s="5">
        <v>7512.33</v>
      </c>
      <c r="E11" s="4">
        <v>48.48</v>
      </c>
      <c r="F11" s="5">
        <f t="shared" si="3"/>
        <v>1070.0275000000001</v>
      </c>
      <c r="G11" s="6">
        <f t="shared" si="2"/>
        <v>8630.8374999999996</v>
      </c>
    </row>
    <row r="12" spans="1:10">
      <c r="A12" s="4" t="s">
        <v>41</v>
      </c>
      <c r="B12" s="4">
        <v>95680</v>
      </c>
      <c r="D12" s="5">
        <v>9740.2199999999993</v>
      </c>
      <c r="E12" s="4">
        <f>48.48+5806.8+301</f>
        <v>6156.28</v>
      </c>
      <c r="F12" s="5">
        <f t="shared" si="3"/>
        <v>1387.3600000000001</v>
      </c>
      <c r="G12" s="6">
        <f t="shared" si="2"/>
        <v>17283.86</v>
      </c>
    </row>
    <row r="13" spans="1:10">
      <c r="A13" s="4" t="s">
        <v>20</v>
      </c>
      <c r="B13" s="4">
        <v>46754</v>
      </c>
      <c r="D13" s="5">
        <v>4759.58</v>
      </c>
      <c r="E13" s="4">
        <f>5806.8+48.48+301</f>
        <v>6156.28</v>
      </c>
      <c r="F13" s="5">
        <f t="shared" si="3"/>
        <v>677.93299999999999</v>
      </c>
      <c r="G13" s="6">
        <f t="shared" si="2"/>
        <v>11593.793000000001</v>
      </c>
      <c r="I13" s="4" t="s">
        <v>38</v>
      </c>
    </row>
    <row r="14" spans="1:10">
      <c r="A14" s="4" t="s">
        <v>42</v>
      </c>
      <c r="B14" s="4">
        <v>42740</v>
      </c>
      <c r="D14" s="5">
        <v>4350.93</v>
      </c>
      <c r="E14" s="4">
        <v>48.48</v>
      </c>
      <c r="F14" s="5">
        <f t="shared" si="3"/>
        <v>619.73</v>
      </c>
      <c r="G14" s="6">
        <f t="shared" si="2"/>
        <v>5019.1399999999994</v>
      </c>
    </row>
    <row r="15" spans="1:10">
      <c r="A15" s="4" t="s">
        <v>34</v>
      </c>
      <c r="B15" s="4">
        <v>82905</v>
      </c>
      <c r="D15" s="5">
        <v>8439.73</v>
      </c>
      <c r="E15" s="4">
        <f>5806.8+48.48+301</f>
        <v>6156.28</v>
      </c>
      <c r="F15" s="5">
        <f t="shared" si="3"/>
        <v>1202.1225000000002</v>
      </c>
      <c r="G15" s="6">
        <f t="shared" si="2"/>
        <v>15798.132499999998</v>
      </c>
    </row>
    <row r="16" spans="1:10">
      <c r="A16" s="4" t="s">
        <v>43</v>
      </c>
      <c r="B16" s="4">
        <v>75920</v>
      </c>
      <c r="D16" s="5">
        <v>7728.66</v>
      </c>
      <c r="E16" s="4">
        <f>84+48.48+5806.8+301</f>
        <v>6240.28</v>
      </c>
      <c r="F16" s="5">
        <f t="shared" si="3"/>
        <v>1100.8400000000001</v>
      </c>
      <c r="G16" s="6">
        <f t="shared" si="2"/>
        <v>15069.779999999999</v>
      </c>
    </row>
    <row r="17" spans="1:8">
      <c r="A17" s="4" t="s">
        <v>23</v>
      </c>
      <c r="B17" s="4">
        <v>63381</v>
      </c>
      <c r="D17" s="5">
        <v>6452.19</v>
      </c>
      <c r="E17" s="4">
        <f>4666.8+48.48</f>
        <v>4715.28</v>
      </c>
      <c r="F17" s="5">
        <f t="shared" si="3"/>
        <v>919.0245000000001</v>
      </c>
      <c r="G17" s="6">
        <f t="shared" si="2"/>
        <v>12086.494499999999</v>
      </c>
    </row>
    <row r="18" spans="1:8">
      <c r="A18" s="4" t="s">
        <v>35</v>
      </c>
      <c r="B18" s="4">
        <v>75745</v>
      </c>
      <c r="C18" s="4">
        <v>3600</v>
      </c>
      <c r="D18" s="5">
        <v>7710.82</v>
      </c>
      <c r="E18" s="4">
        <f>5806.8+48.48</f>
        <v>5855.28</v>
      </c>
      <c r="F18" s="5">
        <f t="shared" si="3"/>
        <v>1098.3025</v>
      </c>
      <c r="G18" s="6">
        <f t="shared" si="2"/>
        <v>18264.4025</v>
      </c>
    </row>
    <row r="19" spans="1:8">
      <c r="A19" s="4" t="s">
        <v>44</v>
      </c>
      <c r="B19" s="4">
        <v>66169</v>
      </c>
      <c r="D19" s="5">
        <v>6736</v>
      </c>
      <c r="E19" s="4">
        <f>48.48+5806.8</f>
        <v>5855.28</v>
      </c>
      <c r="F19" s="5">
        <f t="shared" si="3"/>
        <v>959.45050000000003</v>
      </c>
      <c r="G19" s="6">
        <f t="shared" si="2"/>
        <v>13550.7305</v>
      </c>
    </row>
    <row r="20" spans="1:8">
      <c r="A20" s="4" t="s">
        <v>8</v>
      </c>
      <c r="B20" s="4">
        <v>166450</v>
      </c>
      <c r="D20" s="5">
        <v>16944.61</v>
      </c>
      <c r="E20" s="4">
        <f>84+65.76+301</f>
        <v>450.76</v>
      </c>
      <c r="F20" s="5">
        <f t="shared" si="3"/>
        <v>2413.5250000000001</v>
      </c>
      <c r="G20" s="6">
        <f t="shared" si="2"/>
        <v>19808.895</v>
      </c>
    </row>
    <row r="21" spans="1:8">
      <c r="A21" s="4" t="s">
        <v>45</v>
      </c>
      <c r="B21" s="4">
        <v>81124</v>
      </c>
      <c r="D21" s="5">
        <v>8258.42</v>
      </c>
      <c r="E21" s="4">
        <v>6240.28</v>
      </c>
      <c r="F21" s="5">
        <f t="shared" si="3"/>
        <v>1176.298</v>
      </c>
      <c r="G21" s="6">
        <f t="shared" si="2"/>
        <v>15674.998000000001</v>
      </c>
    </row>
    <row r="22" spans="1:8">
      <c r="A22" s="4" t="s">
        <v>9</v>
      </c>
      <c r="B22" s="4">
        <v>49236</v>
      </c>
      <c r="C22" s="4">
        <v>3600</v>
      </c>
      <c r="D22" s="5">
        <v>5012.1899999999996</v>
      </c>
      <c r="E22" s="4">
        <v>6240.28</v>
      </c>
      <c r="F22" s="5">
        <f t="shared" si="3"/>
        <v>713.92200000000003</v>
      </c>
      <c r="G22" s="6">
        <f t="shared" si="2"/>
        <v>15566.391999999998</v>
      </c>
    </row>
    <row r="23" spans="1:8">
      <c r="A23" s="4" t="s">
        <v>24</v>
      </c>
      <c r="B23" s="4">
        <v>67783</v>
      </c>
      <c r="C23" s="4" t="s">
        <v>17</v>
      </c>
      <c r="D23" s="5">
        <v>6900.31</v>
      </c>
      <c r="E23" s="4">
        <v>6240.28</v>
      </c>
      <c r="F23" s="5">
        <f t="shared" si="3"/>
        <v>982.85350000000005</v>
      </c>
      <c r="G23" s="6">
        <f t="shared" si="2"/>
        <v>14123.443499999999</v>
      </c>
    </row>
    <row r="24" spans="1:8">
      <c r="A24" s="4" t="s">
        <v>10</v>
      </c>
      <c r="B24" s="4">
        <v>97472</v>
      </c>
      <c r="D24" s="5">
        <v>9922.65</v>
      </c>
      <c r="E24" s="4">
        <v>6240.28</v>
      </c>
      <c r="F24" s="5">
        <f t="shared" si="3"/>
        <v>1413.3440000000001</v>
      </c>
      <c r="G24" s="6">
        <f t="shared" si="2"/>
        <v>17576.274000000001</v>
      </c>
    </row>
    <row r="25" spans="1:8">
      <c r="A25" s="4" t="s">
        <v>11</v>
      </c>
      <c r="B25" s="4">
        <v>9154</v>
      </c>
      <c r="D25" s="5">
        <v>931.88</v>
      </c>
      <c r="E25" s="4">
        <v>84</v>
      </c>
      <c r="F25" s="5">
        <f t="shared" si="3"/>
        <v>132.733</v>
      </c>
      <c r="G25" s="6">
        <f t="shared" si="2"/>
        <v>1148.6130000000001</v>
      </c>
      <c r="H25" s="4" t="s">
        <v>17</v>
      </c>
    </row>
    <row r="26" spans="1:8">
      <c r="A26" s="4" t="s">
        <v>12</v>
      </c>
      <c r="B26" s="4">
        <v>65300</v>
      </c>
      <c r="D26" s="5">
        <v>6647.54</v>
      </c>
      <c r="E26" s="4">
        <v>6240.28</v>
      </c>
      <c r="F26" s="5">
        <f t="shared" si="3"/>
        <v>946.85</v>
      </c>
      <c r="G26" s="6">
        <f t="shared" si="2"/>
        <v>13834.67</v>
      </c>
    </row>
    <row r="27" spans="1:8">
      <c r="A27" s="4" t="s">
        <v>25</v>
      </c>
      <c r="B27" s="4">
        <v>63542</v>
      </c>
      <c r="D27" s="5">
        <v>6468.58</v>
      </c>
      <c r="E27" s="4">
        <v>48.48</v>
      </c>
      <c r="F27" s="5">
        <f t="shared" si="3"/>
        <v>921.35900000000004</v>
      </c>
      <c r="G27" s="6">
        <f t="shared" si="2"/>
        <v>7438.4189999999999</v>
      </c>
    </row>
    <row r="28" spans="1:8">
      <c r="A28" s="4" t="s">
        <v>46</v>
      </c>
      <c r="B28" s="4">
        <v>50812</v>
      </c>
      <c r="D28" s="5">
        <v>5172.66</v>
      </c>
      <c r="E28" s="4">
        <f>48.48+5806.8+301</f>
        <v>6156.28</v>
      </c>
      <c r="F28" s="5">
        <f t="shared" si="3"/>
        <v>736.774</v>
      </c>
      <c r="G28" s="6">
        <f t="shared" si="2"/>
        <v>12065.713999999998</v>
      </c>
    </row>
    <row r="29" spans="1:8">
      <c r="A29" s="4" t="s">
        <v>13</v>
      </c>
      <c r="B29" s="4">
        <v>96202</v>
      </c>
      <c r="D29" s="5">
        <v>9793.41</v>
      </c>
      <c r="E29" s="4">
        <v>6240.28</v>
      </c>
      <c r="F29" s="5">
        <f t="shared" si="3"/>
        <v>1394.9290000000001</v>
      </c>
      <c r="G29" s="6">
        <f t="shared" si="2"/>
        <v>17428.618999999999</v>
      </c>
    </row>
    <row r="30" spans="1:8">
      <c r="A30" s="4" t="s">
        <v>26</v>
      </c>
      <c r="B30" s="4">
        <v>84506</v>
      </c>
      <c r="D30" s="5">
        <v>8602.66</v>
      </c>
      <c r="E30" s="4">
        <v>6240.28</v>
      </c>
      <c r="F30" s="5">
        <f t="shared" si="3"/>
        <v>1225.337</v>
      </c>
      <c r="G30" s="6">
        <f t="shared" si="2"/>
        <v>16068.276999999998</v>
      </c>
    </row>
    <row r="31" spans="1:8">
      <c r="A31" s="4" t="s">
        <v>27</v>
      </c>
      <c r="B31" s="4">
        <v>100234</v>
      </c>
      <c r="C31" s="4">
        <v>0</v>
      </c>
      <c r="D31" s="5">
        <v>10203.84</v>
      </c>
      <c r="E31" s="4">
        <v>6240.28</v>
      </c>
      <c r="F31" s="5">
        <f t="shared" si="3"/>
        <v>1453.393</v>
      </c>
      <c r="G31" s="6">
        <f t="shared" si="2"/>
        <v>17897.512999999999</v>
      </c>
    </row>
    <row r="32" spans="1:8">
      <c r="A32" s="4" t="s">
        <v>16</v>
      </c>
      <c r="B32" s="4">
        <v>17282</v>
      </c>
      <c r="C32" s="4">
        <v>0</v>
      </c>
      <c r="D32" s="5">
        <v>1759.31</v>
      </c>
      <c r="E32" s="4">
        <f>32.32+2351.2</f>
        <v>2383.52</v>
      </c>
      <c r="F32" s="5">
        <f t="shared" si="3"/>
        <v>250.589</v>
      </c>
      <c r="G32" s="6">
        <f t="shared" si="2"/>
        <v>4393.4189999999999</v>
      </c>
    </row>
    <row r="33" spans="1:7">
      <c r="A33" s="4" t="s">
        <v>21</v>
      </c>
      <c r="B33" s="4">
        <v>51687</v>
      </c>
      <c r="C33" s="4">
        <v>3600</v>
      </c>
      <c r="D33" s="5">
        <v>5261.74</v>
      </c>
      <c r="E33" s="4">
        <f>5806.8+48.48</f>
        <v>5855.28</v>
      </c>
      <c r="F33" s="5">
        <f t="shared" si="3"/>
        <v>749.4615</v>
      </c>
      <c r="G33" s="6">
        <f t="shared" si="2"/>
        <v>15466.4815</v>
      </c>
    </row>
    <row r="34" spans="1:7">
      <c r="A34" s="4" t="s">
        <v>36</v>
      </c>
      <c r="B34" s="4">
        <v>49096</v>
      </c>
      <c r="D34" s="5">
        <v>4997.97</v>
      </c>
      <c r="E34" s="4">
        <v>6240.28</v>
      </c>
      <c r="F34" s="5">
        <f t="shared" si="3"/>
        <v>711.89200000000005</v>
      </c>
      <c r="G34" s="6">
        <f t="shared" si="2"/>
        <v>11950.142</v>
      </c>
    </row>
    <row r="35" spans="1:7">
      <c r="A35" s="4" t="s">
        <v>30</v>
      </c>
      <c r="B35" s="4">
        <v>46164</v>
      </c>
      <c r="D35" s="5">
        <v>4699.45</v>
      </c>
      <c r="E35" s="4">
        <f>84+5806.8+48.48</f>
        <v>5939.28</v>
      </c>
      <c r="F35" s="5">
        <f t="shared" si="3"/>
        <v>669.37800000000004</v>
      </c>
      <c r="G35" s="6">
        <f t="shared" si="2"/>
        <v>11308.108</v>
      </c>
    </row>
    <row r="36" spans="1:7">
      <c r="A36" s="4" t="s">
        <v>28</v>
      </c>
      <c r="B36" s="4">
        <v>60128</v>
      </c>
      <c r="C36" s="4">
        <v>3600</v>
      </c>
      <c r="D36" s="5">
        <v>6121.03</v>
      </c>
      <c r="E36" s="4">
        <f>5806.8+48.48</f>
        <v>5855.28</v>
      </c>
      <c r="F36" s="5">
        <f t="shared" si="3"/>
        <v>871.85599999999999</v>
      </c>
      <c r="G36" s="6">
        <f t="shared" si="2"/>
        <v>16448.165999999997</v>
      </c>
    </row>
    <row r="37" spans="1:7">
      <c r="A37" s="4" t="s">
        <v>37</v>
      </c>
      <c r="B37" s="4">
        <v>60642</v>
      </c>
      <c r="C37" s="4">
        <v>3600</v>
      </c>
      <c r="D37" s="5">
        <v>6173.36</v>
      </c>
      <c r="E37" s="4">
        <f>5806.8+48.48+301</f>
        <v>6156.28</v>
      </c>
      <c r="F37" s="5">
        <f t="shared" si="3"/>
        <v>879.30900000000008</v>
      </c>
      <c r="G37" s="6">
        <f t="shared" si="2"/>
        <v>16808.949000000001</v>
      </c>
    </row>
    <row r="38" spans="1:7">
      <c r="A38" s="4" t="s">
        <v>29</v>
      </c>
      <c r="B38" s="4">
        <v>89502</v>
      </c>
      <c r="C38" s="4">
        <v>3600</v>
      </c>
      <c r="D38" s="5">
        <v>9111.2999999999993</v>
      </c>
      <c r="E38" s="4">
        <f>84+5806.8+48.48</f>
        <v>5939.28</v>
      </c>
      <c r="F38" s="5">
        <f t="shared" si="3"/>
        <v>1297.779</v>
      </c>
      <c r="G38" s="6">
        <f t="shared" si="2"/>
        <v>19948.358999999997</v>
      </c>
    </row>
    <row r="39" spans="1:7">
      <c r="A39" s="4" t="s">
        <v>18</v>
      </c>
      <c r="B39" s="4">
        <v>64070</v>
      </c>
      <c r="D39" s="5">
        <v>6522.33</v>
      </c>
      <c r="E39" s="4">
        <v>6240.28</v>
      </c>
      <c r="F39" s="5">
        <f t="shared" si="3"/>
        <v>929.0150000000001</v>
      </c>
      <c r="G39" s="6">
        <f t="shared" si="2"/>
        <v>13691.625</v>
      </c>
    </row>
    <row r="40" spans="1:7">
      <c r="A40" s="4" t="s">
        <v>14</v>
      </c>
      <c r="B40" s="4">
        <v>79258</v>
      </c>
      <c r="D40" s="5">
        <v>8068.51</v>
      </c>
      <c r="E40" s="4">
        <f>5806.8+48.48+301</f>
        <v>6156.28</v>
      </c>
      <c r="F40" s="5">
        <f t="shared" si="3"/>
        <v>1149.241</v>
      </c>
      <c r="G40" s="6">
        <f t="shared" si="2"/>
        <v>15374.031000000001</v>
      </c>
    </row>
  </sheetData>
  <pageMargins left="0.7" right="0.7" top="0.75" bottom="0.75" header="0.3" footer="0.3"/>
  <pageSetup scale="86" orientation="portrait" r:id="rId1"/>
  <headerFooter>
    <oddHeader>&amp;CCertified Employees 
Salaries and Benefits Fy 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2023-11-08T16:31:58Z</dcterms:modified>
</cp:coreProperties>
</file>